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illingdon-my.sharepoint.com/personal/sdenbeigh_hillingdon_gov_uk1/Documents/Desktop/Files for Corp web/School Budgets/"/>
    </mc:Choice>
  </mc:AlternateContent>
  <xr:revisionPtr revIDLastSave="7" documentId="8_{3E09318B-500B-49F5-A805-B9A9B85284AC}" xr6:coauthVersionLast="47" xr6:coauthVersionMax="47" xr10:uidLastSave="{32FD73B2-ACBB-40DD-B9C3-037865AB6785}"/>
  <bookViews>
    <workbookView xWindow="36840" yWindow="360" windowWidth="21460" windowHeight="12610" xr2:uid="{00000000-000D-0000-FFFF-FFFF00000000}"/>
  </bookViews>
  <sheets>
    <sheet name="Meadow" sheetId="1" r:id="rId1"/>
    <sheet name="Hedgewood" sheetId="2" r:id="rId2"/>
  </sheets>
  <definedNames>
    <definedName name="Agreement">#REF!</definedName>
    <definedName name="Agreement_NA">#REF!</definedName>
    <definedName name="Column_Headings">#REF!</definedName>
    <definedName name="Data_Level">#REF!</definedName>
    <definedName name="Data_Type">#REF!</definedName>
    <definedName name="ddSENNeed">#REF!</definedName>
    <definedName name="Holidays">OFFSET(#REF!,1,0,COUNTA(#REF!)-1,1)</definedName>
    <definedName name="LA_Boundaries">#REF!</definedName>
    <definedName name="List_Ethnicity">#REF!</definedName>
    <definedName name="List_TUbands">#REF!</definedName>
    <definedName name="_xlnm.Print_Area" localSheetId="0">Meadow!$A$1:$J$38</definedName>
    <definedName name="Pupil_Reg">#REF!</definedName>
    <definedName name="Recover">#REF!</definedName>
    <definedName name="rng_avgCost_axis">#REF!:INDEX(#REF!,COUNTA(#REF!),1)</definedName>
    <definedName name="rng_avgCost_plot">#REF!:INDEX(#REF!,COUNTA(#REF!),1)</definedName>
    <definedName name="rng_ExpbyArea_axis">#REF!:INDEX(#REF!,COUNTA(#REF!),1)</definedName>
    <definedName name="rng_ExpbyArea_Exp">#REF!:INDEX(#REF!,COUNTA(#REF!),1)</definedName>
    <definedName name="rng_post16FTE_axis">#REF!:INDEX(#REF!,COUNTA(#REF!),1)</definedName>
    <definedName name="rng_post16FTE_plot">#REF!:INDEX(#REF!,COUNTA(#REF!),1)</definedName>
    <definedName name="rng_pre16FTE_axis">#REF!:INDEX(#REF!,COUNTA(#REF!),1)</definedName>
    <definedName name="rng_pre16FTE_plot">#REF!:INDEX(#REF!,COUNTA(#REF!),1)</definedName>
    <definedName name="rng_totExp_axis">#REF!:INDEX(#REF!,COUNTA(#REF!),1)</definedName>
    <definedName name="rng_totExp_plot">#REF!:INDEX(#REF!,COUNTA(#REF!),1)</definedName>
    <definedName name="rng_totFTE_axis">#REF!:INDEX(#REF!,COUNTA(#REF!),1)</definedName>
    <definedName name="rng_totFTE_plot">#REF!:INDEX(#REF!,COUNTA(#REF!),1)</definedName>
    <definedName name="SchoolDays">_xlfn.LAMBDA(_xlpm.sDate,_xlpm.eDate,IF(OR(_xlpm.sDate&lt;&gt;"",_xlpm.eDate&lt;&gt;""),NETWORKDAYS(MAX(IF(_xlpm.sDate="",#REF!,_xlpm.sDate),_xlpm.sDate),MIN(IF(_xlpm.eDate="",#REF!,_xlpm.eDate),_xlpm.eDate),Holidays),0))</definedName>
    <definedName name="SchoolStates">#REF!</definedName>
    <definedName name="SchoolTypes">#REF!</definedName>
    <definedName name="Status_Datasets">#REF!</definedName>
    <definedName name="TableName">"Dummy"</definedName>
    <definedName name="Top_n" comment="n = number of returns, rRng = Return Range, sRng = Sum Range">_xlfn.LAMBDA(_xlpm.n,_xlpm.rRng,_xlpm.sRng,INDEX(_xlfn.SORTBY(_xlfn.UNIQUE(_xlpm.rRng),SUMIFS(_xlpm.sRng,_xlpm.rRng,_xlfn.UNIQUE(_xlpm.rRng)),-1),_xlfn.SEQUENCE(_xlpm.n,1,1,1)))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7" i="1"/>
  <c r="J17" i="1" s="1"/>
  <c r="J16" i="1"/>
  <c r="J14" i="1"/>
  <c r="J12" i="1"/>
  <c r="J10" i="1"/>
  <c r="J8" i="1"/>
  <c r="F7" i="1" l="1"/>
  <c r="F11" i="1" s="1"/>
  <c r="H9" i="1"/>
  <c r="I9" i="1" s="1"/>
  <c r="J9" i="1" s="1"/>
  <c r="H15" i="1"/>
  <c r="I15" i="1" s="1"/>
  <c r="J15" i="1" s="1"/>
  <c r="G11" i="1" l="1"/>
  <c r="G19" i="1" s="1"/>
  <c r="H7" i="1"/>
  <c r="H13" i="1"/>
  <c r="I13" i="1" s="1"/>
  <c r="J13" i="1" s="1"/>
  <c r="F19" i="1"/>
  <c r="H11" i="1" l="1"/>
  <c r="I7" i="1"/>
  <c r="J7" i="1" s="1"/>
  <c r="H19" i="1" l="1"/>
  <c r="I19" i="1" s="1"/>
  <c r="J19" i="1" s="1"/>
  <c r="I11" i="1"/>
  <c r="J11" i="1" s="1"/>
</calcChain>
</file>

<file path=xl/sharedStrings.xml><?xml version="1.0" encoding="utf-8"?>
<sst xmlns="http://schemas.openxmlformats.org/spreadsheetml/2006/main" count="43" uniqueCount="27">
  <si>
    <t>Individual School Budget FY2024 - 25</t>
  </si>
  <si>
    <t>School</t>
  </si>
  <si>
    <t>Meadow High School</t>
  </si>
  <si>
    <t>LAESTAB</t>
  </si>
  <si>
    <t>FY23-24</t>
  </si>
  <si>
    <t>FY24-25</t>
  </si>
  <si>
    <t>FY2023-24</t>
  </si>
  <si>
    <t>FY2024-25</t>
  </si>
  <si>
    <t>Change</t>
  </si>
  <si>
    <t>Core (Place) Funding</t>
  </si>
  <si>
    <t>Top-Ups (Estimate)</t>
  </si>
  <si>
    <t>Teachers' Pay &amp; Pension Grant</t>
  </si>
  <si>
    <t>Special Schools Additional Funding</t>
  </si>
  <si>
    <t>Other DfE Funding</t>
  </si>
  <si>
    <t>Total Funding</t>
  </si>
  <si>
    <t>Additional Notes</t>
  </si>
  <si>
    <t>Core place numbers is the sum of 5/12th of AY23/24 and 7/12th of AY24/25 DfE funded place numbers</t>
  </si>
  <si>
    <t xml:space="preserve">Top-up payments for FY2024-25 are estimates based on actual top-up payments made in FY2023-24 with a marginal increase assumeed for the year. 
This value can change as the school roll changes over the year. </t>
  </si>
  <si>
    <t>This is the sub total of place funding and top-up funding.</t>
  </si>
  <si>
    <t>This is based on the number of commissioned places for FY2024-25 and worked out using the per place funding value and ACA factor published by the DfE</t>
  </si>
  <si>
    <t xml:space="preserve">A continuation of the additional special schools funding allocation. This continues to be paid at the same rate as it was in the previous financial year. </t>
  </si>
  <si>
    <t xml:space="preserve">Information provided for maintained schools only and will include funding for other DfE grants to special schools such as pupil premium, UIFSC an DFC. </t>
  </si>
  <si>
    <t>Hedgewood School</t>
  </si>
  <si>
    <t>-</t>
  </si>
  <si>
    <t>Total Funding for FY2023-24</t>
  </si>
  <si>
    <t>Top-up payments for FY2024-25 are estimates based on actual top-up payments made in FY2023-24 with a marginal increase assumeed for the year.</t>
  </si>
  <si>
    <t xml:space="preserve">This value can change as the school roll changes over the year.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</si>
</sst>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-#,##0;\-"/>
    <numFmt numFmtId="165" formatCode="#,##0.00;[Red]\-#,##0.00;\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Wingdings"/>
      <charset val="2"/>
    </font>
    <font>
      <sz val="11"/>
      <color theme="1"/>
      <name val="Calibri"/>
      <family val="2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7E1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7E1"/>
        <bgColor rgb="FF000000"/>
      </patternFill>
    </fill>
  </fills>
  <borders count="38">
    <border>
      <left/>
      <right/>
      <top/>
      <bottom/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6795556505021"/>
      </right>
      <top style="thin">
        <color theme="0" tint="-0.14990691854609822"/>
      </top>
      <bottom style="thin">
        <color theme="0" tint="-0.14993743705557422"/>
      </bottom>
      <diagonal/>
    </border>
    <border>
      <left style="medium">
        <color theme="0" tint="-0.14996795556505021"/>
      </left>
      <right style="thin">
        <color theme="0" tint="-0.14990691854609822"/>
      </right>
      <top style="thin">
        <color theme="0" tint="-0.14990691854609822"/>
      </top>
      <bottom style="medium">
        <color theme="0" tint="-0.14996795556505021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876400036622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8764000366222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theme="0" tint="-0.14996795556505021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double">
        <color indexed="64"/>
      </bottom>
      <diagonal/>
    </border>
    <border>
      <left style="thin">
        <color theme="0" tint="-0.14993743705557422"/>
      </left>
      <right style="medium">
        <color theme="0" tint="-0.14996795556505021"/>
      </right>
      <top style="medium">
        <color indexed="64"/>
      </top>
      <bottom style="double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medium">
        <color rgb="FFD9D9D9"/>
      </right>
      <top style="thin">
        <color rgb="FFD9D9D9"/>
      </top>
      <bottom style="thin">
        <color rgb="FFD9D9D9"/>
      </bottom>
      <diagonal/>
    </border>
    <border>
      <left style="medium">
        <color rgb="FFD9D9D9"/>
      </left>
      <right style="thin">
        <color rgb="FFD9D9D9"/>
      </right>
      <top style="thin">
        <color rgb="FFD9D9D9"/>
      </top>
      <bottom style="medium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medium">
        <color indexed="64"/>
      </bottom>
      <diagonal/>
    </border>
    <border>
      <left style="thin">
        <color rgb="FFD9D9D9"/>
      </left>
      <right style="medium">
        <color rgb="FFD9D9D9"/>
      </right>
      <top style="thin">
        <color rgb="FFD9D9D9"/>
      </top>
      <bottom style="medium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medium">
        <color rgb="FFD9D9D9"/>
      </right>
      <top/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medium">
        <color indexed="64"/>
      </top>
      <bottom style="double">
        <color indexed="64"/>
      </bottom>
      <diagonal/>
    </border>
    <border>
      <left style="thin">
        <color rgb="FFD9D9D9"/>
      </left>
      <right style="medium">
        <color rgb="FFD9D9D9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rgb="FFD9D9D9"/>
      </bottom>
      <diagonal/>
    </border>
    <border>
      <left/>
      <right/>
      <top style="medium">
        <color rgb="FFD9D9D9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Alignment="1">
      <alignment horizontal="centerContinuous"/>
    </xf>
    <xf numFmtId="164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165" fontId="0" fillId="0" borderId="0" xfId="0" applyNumberFormat="1" applyAlignment="1">
      <alignment horizontal="centerContinuous"/>
    </xf>
    <xf numFmtId="0" fontId="4" fillId="0" borderId="0" xfId="0" applyFont="1" applyAlignment="1">
      <alignment horizontal="centerContinuous"/>
    </xf>
    <xf numFmtId="0" fontId="2" fillId="2" borderId="0" xfId="0" applyFont="1" applyFill="1"/>
    <xf numFmtId="164" fontId="0" fillId="0" borderId="0" xfId="0" applyNumberFormat="1"/>
    <xf numFmtId="165" fontId="0" fillId="0" borderId="0" xfId="0" applyNumberFormat="1"/>
    <xf numFmtId="0" fontId="4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5" fillId="0" borderId="1" xfId="0" applyNumberFormat="1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165" fontId="6" fillId="0" borderId="2" xfId="0" applyNumberFormat="1" applyFont="1" applyBorder="1" applyAlignment="1">
      <alignment horizontal="right"/>
    </xf>
    <xf numFmtId="165" fontId="6" fillId="0" borderId="3" xfId="0" applyNumberFormat="1" applyFont="1" applyBorder="1" applyAlignment="1">
      <alignment horizontal="right"/>
    </xf>
    <xf numFmtId="0" fontId="2" fillId="0" borderId="4" xfId="0" applyFont="1" applyBorder="1"/>
    <xf numFmtId="0" fontId="5" fillId="0" borderId="4" xfId="0" applyFont="1" applyBorder="1"/>
    <xf numFmtId="0" fontId="0" fillId="0" borderId="5" xfId="0" applyBorder="1" applyAlignment="1">
      <alignment horizontal="center"/>
    </xf>
    <xf numFmtId="0" fontId="0" fillId="0" borderId="6" xfId="0" applyBorder="1"/>
    <xf numFmtId="164" fontId="0" fillId="0" borderId="7" xfId="0" applyNumberFormat="1" applyBorder="1"/>
    <xf numFmtId="164" fontId="0" fillId="0" borderId="8" xfId="0" applyNumberFormat="1" applyBorder="1"/>
    <xf numFmtId="0" fontId="0" fillId="3" borderId="9" xfId="0" applyFill="1" applyBorder="1"/>
    <xf numFmtId="164" fontId="0" fillId="0" borderId="10" xfId="0" applyNumberFormat="1" applyBorder="1"/>
    <xf numFmtId="164" fontId="6" fillId="4" borderId="10" xfId="0" applyNumberFormat="1" applyFont="1" applyFill="1" applyBorder="1"/>
    <xf numFmtId="164" fontId="0" fillId="0" borderId="11" xfId="0" applyNumberFormat="1" applyBorder="1"/>
    <xf numFmtId="9" fontId="0" fillId="0" borderId="12" xfId="1" applyFont="1" applyBorder="1"/>
    <xf numFmtId="0" fontId="5" fillId="0" borderId="12" xfId="1" applyNumberFormat="1" applyFont="1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/>
    <xf numFmtId="0" fontId="7" fillId="0" borderId="0" xfId="0" applyFont="1"/>
    <xf numFmtId="0" fontId="8" fillId="0" borderId="0" xfId="0" applyFont="1"/>
    <xf numFmtId="164" fontId="0" fillId="0" borderId="15" xfId="0" applyNumberFormat="1" applyBorder="1"/>
    <xf numFmtId="164" fontId="6" fillId="4" borderId="15" xfId="0" applyNumberFormat="1" applyFont="1" applyFill="1" applyBorder="1"/>
    <xf numFmtId="164" fontId="0" fillId="0" borderId="16" xfId="0" applyNumberFormat="1" applyBorder="1"/>
    <xf numFmtId="0" fontId="9" fillId="0" borderId="0" xfId="0" applyFont="1"/>
    <xf numFmtId="164" fontId="0" fillId="0" borderId="17" xfId="0" applyNumberFormat="1" applyBorder="1"/>
    <xf numFmtId="164" fontId="6" fillId="4" borderId="17" xfId="0" applyNumberFormat="1" applyFont="1" applyFill="1" applyBorder="1"/>
    <xf numFmtId="164" fontId="0" fillId="0" borderId="18" xfId="0" applyNumberFormat="1" applyBorder="1"/>
    <xf numFmtId="0" fontId="0" fillId="0" borderId="12" xfId="0" applyBorder="1"/>
    <xf numFmtId="0" fontId="2" fillId="0" borderId="19" xfId="0" applyFont="1" applyBorder="1"/>
    <xf numFmtId="0" fontId="0" fillId="3" borderId="20" xfId="0" applyFill="1" applyBorder="1"/>
    <xf numFmtId="164" fontId="0" fillId="0" borderId="21" xfId="0" applyNumberFormat="1" applyBorder="1"/>
    <xf numFmtId="164" fontId="6" fillId="4" borderId="21" xfId="0" applyNumberFormat="1" applyFont="1" applyFill="1" applyBorder="1"/>
    <xf numFmtId="164" fontId="0" fillId="0" borderId="22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centerContinuous"/>
    </xf>
    <xf numFmtId="0" fontId="11" fillId="0" borderId="0" xfId="0" applyFont="1"/>
    <xf numFmtId="0" fontId="11" fillId="0" borderId="0" xfId="0" applyFont="1" applyAlignment="1">
      <alignment horizontal="centerContinuous"/>
    </xf>
    <xf numFmtId="0" fontId="12" fillId="0" borderId="0" xfId="0" applyFont="1"/>
    <xf numFmtId="0" fontId="12" fillId="0" borderId="0" xfId="0" applyFont="1" applyAlignment="1">
      <alignment horizontal="centerContinuous"/>
    </xf>
    <xf numFmtId="0" fontId="13" fillId="5" borderId="0" xfId="0" applyFont="1" applyFill="1"/>
    <xf numFmtId="0" fontId="13" fillId="0" borderId="0" xfId="0" applyFont="1" applyAlignment="1">
      <alignment horizontal="left"/>
    </xf>
    <xf numFmtId="0" fontId="13" fillId="0" borderId="0" xfId="0" applyFont="1"/>
    <xf numFmtId="0" fontId="14" fillId="0" borderId="23" xfId="0" applyFont="1" applyBorder="1" applyAlignment="1">
      <alignment horizontal="right"/>
    </xf>
    <xf numFmtId="0" fontId="15" fillId="6" borderId="23" xfId="0" applyFont="1" applyFill="1" applyBorder="1" applyAlignment="1">
      <alignment horizontal="right"/>
    </xf>
    <xf numFmtId="0" fontId="15" fillId="0" borderId="23" xfId="0" applyFont="1" applyBorder="1" applyAlignment="1">
      <alignment horizontal="right"/>
    </xf>
    <xf numFmtId="0" fontId="15" fillId="0" borderId="24" xfId="0" applyFont="1" applyBorder="1" applyAlignment="1">
      <alignment horizontal="right"/>
    </xf>
    <xf numFmtId="0" fontId="13" fillId="0" borderId="25" xfId="0" applyFont="1" applyBorder="1"/>
    <xf numFmtId="0" fontId="14" fillId="0" borderId="25" xfId="0" applyFont="1" applyBorder="1"/>
    <xf numFmtId="0" fontId="11" fillId="0" borderId="26" xfId="0" applyFont="1" applyBorder="1"/>
    <xf numFmtId="0" fontId="11" fillId="0" borderId="23" xfId="0" applyFont="1" applyBorder="1"/>
    <xf numFmtId="0" fontId="11" fillId="6" borderId="27" xfId="0" applyFont="1" applyFill="1" applyBorder="1"/>
    <xf numFmtId="3" fontId="11" fillId="0" borderId="23" xfId="0" applyNumberFormat="1" applyFont="1" applyBorder="1"/>
    <xf numFmtId="3" fontId="15" fillId="7" borderId="23" xfId="0" applyNumberFormat="1" applyFont="1" applyFill="1" applyBorder="1"/>
    <xf numFmtId="0" fontId="11" fillId="0" borderId="24" xfId="0" applyFont="1" applyBorder="1"/>
    <xf numFmtId="9" fontId="11" fillId="0" borderId="28" xfId="0" applyNumberFormat="1" applyFont="1" applyBorder="1"/>
    <xf numFmtId="0" fontId="14" fillId="0" borderId="28" xfId="0" applyFont="1" applyBorder="1" applyAlignment="1">
      <alignment horizontal="left"/>
    </xf>
    <xf numFmtId="0" fontId="15" fillId="7" borderId="23" xfId="0" applyFont="1" applyFill="1" applyBorder="1"/>
    <xf numFmtId="0" fontId="11" fillId="0" borderId="28" xfId="0" applyFont="1" applyBorder="1"/>
    <xf numFmtId="3" fontId="11" fillId="0" borderId="24" xfId="0" applyNumberFormat="1" applyFont="1" applyBorder="1"/>
    <xf numFmtId="0" fontId="11" fillId="0" borderId="29" xfId="0" applyFont="1" applyBorder="1"/>
    <xf numFmtId="0" fontId="15" fillId="7" borderId="29" xfId="0" applyFont="1" applyFill="1" applyBorder="1"/>
    <xf numFmtId="0" fontId="11" fillId="0" borderId="30" xfId="0" applyFont="1" applyBorder="1"/>
    <xf numFmtId="3" fontId="11" fillId="0" borderId="31" xfId="0" applyNumberFormat="1" applyFont="1" applyBorder="1"/>
    <xf numFmtId="3" fontId="15" fillId="7" borderId="31" xfId="0" applyNumberFormat="1" applyFont="1" applyFill="1" applyBorder="1"/>
    <xf numFmtId="3" fontId="11" fillId="0" borderId="32" xfId="0" applyNumberFormat="1" applyFont="1" applyBorder="1"/>
    <xf numFmtId="0" fontId="13" fillId="0" borderId="26" xfId="0" applyFont="1" applyBorder="1"/>
    <xf numFmtId="0" fontId="11" fillId="6" borderId="33" xfId="0" applyFont="1" applyFill="1" applyBorder="1"/>
    <xf numFmtId="3" fontId="11" fillId="0" borderId="34" xfId="0" applyNumberFormat="1" applyFont="1" applyBorder="1"/>
    <xf numFmtId="3" fontId="15" fillId="7" borderId="34" xfId="0" applyNumberFormat="1" applyFont="1" applyFill="1" applyBorder="1"/>
    <xf numFmtId="3" fontId="11" fillId="0" borderId="35" xfId="0" applyNumberFormat="1" applyFont="1" applyBorder="1"/>
    <xf numFmtId="0" fontId="11" fillId="0" borderId="0" xfId="0" applyFont="1" applyAlignment="1">
      <alignment horizontal="left" vertical="top"/>
    </xf>
    <xf numFmtId="0" fontId="11" fillId="0" borderId="0" xfId="0" applyFont="1"/>
    <xf numFmtId="0" fontId="11" fillId="0" borderId="36" xfId="0" applyFont="1" applyBorder="1"/>
    <xf numFmtId="0" fontId="11" fillId="0" borderId="37" xfId="0" applyFont="1" applyBorder="1"/>
    <xf numFmtId="0" fontId="11" fillId="0" borderId="0" xfId="0" applyFont="1" applyAlignment="1">
      <alignment horizontal="left" vertical="top" wrapText="1"/>
    </xf>
    <xf numFmtId="0" fontId="12" fillId="0" borderId="0" xfId="0" applyFont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169282</xdr:colOff>
      <xdr:row>0</xdr:row>
      <xdr:rowOff>0</xdr:rowOff>
    </xdr:from>
    <xdr:to>
      <xdr:col>8</xdr:col>
      <xdr:colOff>403223</xdr:colOff>
      <xdr:row>3</xdr:row>
      <xdr:rowOff>136093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1D4390-493D-4B1A-BC71-4E526767E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4742" y="0"/>
          <a:ext cx="1140721" cy="722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showGridLines="0" tabSelected="1" zoomScale="98" zoomScaleNormal="70" workbookViewId="0">
      <selection activeCell="O20" sqref="O20"/>
    </sheetView>
  </sheetViews>
  <sheetFormatPr defaultRowHeight="14.5" x14ac:dyDescent="0.35"/>
  <cols>
    <col min="1" max="1" width="8.81640625" customWidth="1"/>
    <col min="2" max="2" width="26.453125" customWidth="1"/>
    <col min="3" max="3" width="10.1796875" style="7" customWidth="1"/>
    <col min="4" max="4" width="9.81640625" style="7" customWidth="1"/>
    <col min="5" max="5" width="1.1796875" customWidth="1"/>
    <col min="6" max="6" width="11.7265625" style="8" customWidth="1"/>
    <col min="7" max="8" width="13.26953125" style="8" customWidth="1"/>
    <col min="9" max="9" width="6.453125" customWidth="1"/>
    <col min="10" max="10" width="3.81640625" style="9" customWidth="1"/>
  </cols>
  <sheetData>
    <row r="1" spans="1:12" ht="18.5" x14ac:dyDescent="0.45">
      <c r="A1" s="1" t="s">
        <v>0</v>
      </c>
      <c r="B1" s="1"/>
      <c r="C1" s="2"/>
      <c r="D1" s="2"/>
      <c r="E1" s="3"/>
      <c r="F1" s="4"/>
      <c r="G1" s="4"/>
      <c r="H1" s="4"/>
      <c r="I1" s="3"/>
      <c r="J1" s="5"/>
    </row>
    <row r="3" spans="1:12" x14ac:dyDescent="0.35">
      <c r="A3" t="s">
        <v>1</v>
      </c>
      <c r="B3" s="6" t="s">
        <v>2</v>
      </c>
    </row>
    <row r="4" spans="1:12" x14ac:dyDescent="0.35">
      <c r="A4" t="s">
        <v>3</v>
      </c>
      <c r="B4" s="10">
        <v>3127004</v>
      </c>
    </row>
    <row r="5" spans="1:12" x14ac:dyDescent="0.35">
      <c r="B5" s="10"/>
    </row>
    <row r="6" spans="1:12" s="11" customFormat="1" ht="16" thickBot="1" x14ac:dyDescent="0.4">
      <c r="C6" s="12" t="s">
        <v>4</v>
      </c>
      <c r="D6" s="13" t="s">
        <v>5</v>
      </c>
      <c r="E6" s="14"/>
      <c r="F6" s="15" t="s">
        <v>6</v>
      </c>
      <c r="G6" s="15" t="s">
        <v>7</v>
      </c>
      <c r="H6" s="16" t="s">
        <v>8</v>
      </c>
      <c r="I6" s="17"/>
      <c r="J6" s="18"/>
    </row>
    <row r="7" spans="1:12" ht="16" thickBot="1" x14ac:dyDescent="0.4">
      <c r="A7" s="19">
        <v>1</v>
      </c>
      <c r="B7" s="20" t="s">
        <v>9</v>
      </c>
      <c r="C7" s="21">
        <v>250</v>
      </c>
      <c r="D7" s="22">
        <v>268</v>
      </c>
      <c r="E7" s="23"/>
      <c r="F7" s="24">
        <f>C7*10000</f>
        <v>2500000</v>
      </c>
      <c r="G7" s="25">
        <v>2680000</v>
      </c>
      <c r="H7" s="26">
        <f>G7-F7</f>
        <v>180000</v>
      </c>
      <c r="I7" s="27">
        <f>IFERROR(H7/F7,"")</f>
        <v>7.1999999999999995E-2</v>
      </c>
      <c r="J7" s="28">
        <f>I7</f>
        <v>7.1999999999999995E-2</v>
      </c>
    </row>
    <row r="8" spans="1:12" ht="16" thickBot="1" x14ac:dyDescent="0.4">
      <c r="A8" s="29"/>
      <c r="B8" s="30"/>
      <c r="C8" s="21"/>
      <c r="D8" s="22"/>
      <c r="E8" s="23"/>
      <c r="F8" s="24"/>
      <c r="G8" s="25"/>
      <c r="H8" s="26"/>
      <c r="I8" s="27"/>
      <c r="J8" s="28">
        <f t="shared" ref="J8:J19" si="0">I8</f>
        <v>0</v>
      </c>
      <c r="L8" s="31"/>
    </row>
    <row r="9" spans="1:12" ht="16" thickBot="1" x14ac:dyDescent="0.4">
      <c r="A9" s="29">
        <v>2</v>
      </c>
      <c r="B9" s="30" t="s">
        <v>10</v>
      </c>
      <c r="C9" s="21"/>
      <c r="D9" s="22"/>
      <c r="E9" s="23"/>
      <c r="F9" s="24">
        <v>4342100</v>
      </c>
      <c r="G9" s="25">
        <v>5114480.0000000009</v>
      </c>
      <c r="H9" s="26">
        <f t="shared" ref="H9" si="1">G9-F9</f>
        <v>772380.00000000093</v>
      </c>
      <c r="I9" s="27">
        <f>IFERROR(H9/F9,"")</f>
        <v>0.17788167015960041</v>
      </c>
      <c r="J9" s="28">
        <f t="shared" si="0"/>
        <v>0.17788167015960041</v>
      </c>
      <c r="L9" s="32"/>
    </row>
    <row r="10" spans="1:12" ht="16" thickBot="1" x14ac:dyDescent="0.4">
      <c r="A10" s="29"/>
      <c r="B10" s="30"/>
      <c r="C10" s="21"/>
      <c r="D10" s="22"/>
      <c r="E10" s="23"/>
      <c r="F10" s="33"/>
      <c r="G10" s="34"/>
      <c r="H10" s="35"/>
      <c r="I10" s="27"/>
      <c r="J10" s="28">
        <f t="shared" si="0"/>
        <v>0</v>
      </c>
      <c r="L10" s="36"/>
    </row>
    <row r="11" spans="1:12" ht="16" thickBot="1" x14ac:dyDescent="0.4">
      <c r="A11" s="29">
        <v>3</v>
      </c>
      <c r="B11" s="30"/>
      <c r="C11" s="21"/>
      <c r="D11" s="22"/>
      <c r="E11" s="23"/>
      <c r="F11" s="37">
        <f>SUM(F7:F10)</f>
        <v>6842100</v>
      </c>
      <c r="G11" s="38">
        <f>SUM(G7:G10)</f>
        <v>7794480.0000000009</v>
      </c>
      <c r="H11" s="39">
        <f>SUM(H7:H10)</f>
        <v>952380.00000000093</v>
      </c>
      <c r="I11" s="27">
        <f>IFERROR(H11/F11,"")</f>
        <v>0.13919410707239019</v>
      </c>
      <c r="J11" s="28">
        <f t="shared" si="0"/>
        <v>0.13919410707239019</v>
      </c>
    </row>
    <row r="12" spans="1:12" ht="16" thickBot="1" x14ac:dyDescent="0.4">
      <c r="A12" s="29"/>
      <c r="B12" s="30"/>
      <c r="C12" s="21"/>
      <c r="D12" s="22"/>
      <c r="E12" s="23"/>
      <c r="F12" s="24"/>
      <c r="G12" s="25"/>
      <c r="H12" s="26"/>
      <c r="I12" s="40"/>
      <c r="J12" s="28">
        <f t="shared" si="0"/>
        <v>0</v>
      </c>
    </row>
    <row r="13" spans="1:12" ht="16" thickBot="1" x14ac:dyDescent="0.4">
      <c r="A13" s="29">
        <v>4</v>
      </c>
      <c r="B13" s="30" t="s">
        <v>11</v>
      </c>
      <c r="C13" s="21"/>
      <c r="D13" s="22"/>
      <c r="E13" s="23"/>
      <c r="F13" s="24">
        <v>183577.5</v>
      </c>
      <c r="G13" s="25">
        <v>310968.39443999995</v>
      </c>
      <c r="H13" s="26">
        <f>G13-F13</f>
        <v>127390.89443999995</v>
      </c>
      <c r="I13" s="27">
        <f>IFERROR(H13/F13,"")</f>
        <v>0.6939352286636431</v>
      </c>
      <c r="J13" s="28">
        <f t="shared" si="0"/>
        <v>0.6939352286636431</v>
      </c>
    </row>
    <row r="14" spans="1:12" ht="16" thickBot="1" x14ac:dyDescent="0.4">
      <c r="A14" s="29"/>
      <c r="B14" s="30"/>
      <c r="C14" s="21"/>
      <c r="D14" s="22"/>
      <c r="E14" s="23"/>
      <c r="F14" s="24"/>
      <c r="G14" s="25"/>
      <c r="H14" s="26"/>
      <c r="I14" s="40"/>
      <c r="J14" s="28">
        <f t="shared" si="0"/>
        <v>0</v>
      </c>
    </row>
    <row r="15" spans="1:12" ht="16" thickBot="1" x14ac:dyDescent="0.4">
      <c r="A15" s="29">
        <v>5</v>
      </c>
      <c r="B15" s="30" t="s">
        <v>12</v>
      </c>
      <c r="C15" s="21"/>
      <c r="D15" s="22"/>
      <c r="E15" s="23"/>
      <c r="F15" s="24">
        <v>225232.06751054854</v>
      </c>
      <c r="G15" s="25">
        <v>240998.31223628696</v>
      </c>
      <c r="H15" s="26">
        <f t="shared" ref="H15" si="2">G15-F15</f>
        <v>15766.244725738419</v>
      </c>
      <c r="I15" s="27">
        <f t="shared" ref="I15" si="3">H15/F15</f>
        <v>7.000000000000009E-2</v>
      </c>
      <c r="J15" s="28">
        <f t="shared" si="0"/>
        <v>7.000000000000009E-2</v>
      </c>
    </row>
    <row r="16" spans="1:12" ht="16" thickBot="1" x14ac:dyDescent="0.4">
      <c r="A16" s="29"/>
      <c r="B16" s="30"/>
      <c r="C16" s="21"/>
      <c r="D16" s="22"/>
      <c r="E16" s="23"/>
      <c r="F16" s="24"/>
      <c r="G16" s="25"/>
      <c r="H16" s="26"/>
      <c r="I16" s="40"/>
      <c r="J16" s="28">
        <f t="shared" si="0"/>
        <v>0</v>
      </c>
    </row>
    <row r="17" spans="1:10" ht="16" thickBot="1" x14ac:dyDescent="0.4">
      <c r="A17" s="29">
        <v>6</v>
      </c>
      <c r="B17" s="30" t="s">
        <v>13</v>
      </c>
      <c r="C17" s="21"/>
      <c r="D17" s="22"/>
      <c r="E17" s="23"/>
      <c r="F17" s="24"/>
      <c r="G17" s="25">
        <v>116895</v>
      </c>
      <c r="H17" s="26"/>
      <c r="I17" s="27" t="str">
        <f>IFERROR(H17/F17,"")</f>
        <v/>
      </c>
      <c r="J17" s="28" t="str">
        <f t="shared" si="0"/>
        <v/>
      </c>
    </row>
    <row r="18" spans="1:10" ht="16" thickBot="1" x14ac:dyDescent="0.4">
      <c r="A18" s="29"/>
      <c r="B18" s="30"/>
      <c r="C18" s="21"/>
      <c r="D18" s="22"/>
      <c r="E18" s="23"/>
      <c r="F18" s="24"/>
      <c r="G18" s="25"/>
      <c r="H18" s="26"/>
      <c r="I18" s="40"/>
      <c r="J18" s="28">
        <f t="shared" si="0"/>
        <v>0</v>
      </c>
    </row>
    <row r="19" spans="1:10" ht="16" thickBot="1" x14ac:dyDescent="0.4">
      <c r="A19" s="29">
        <v>7</v>
      </c>
      <c r="B19" s="41" t="s">
        <v>14</v>
      </c>
      <c r="C19" s="21"/>
      <c r="D19" s="22"/>
      <c r="E19" s="42"/>
      <c r="F19" s="43">
        <f>SUM(F11:F18)</f>
        <v>7250909.567510549</v>
      </c>
      <c r="G19" s="44">
        <f>SUM(G11:G18)</f>
        <v>8463341.7066762876</v>
      </c>
      <c r="H19" s="45">
        <f>SUM(H11:H18)</f>
        <v>1095537.1391657393</v>
      </c>
      <c r="I19" s="27">
        <f>IFERROR(H19/F19,"")</f>
        <v>0.15108961558072079</v>
      </c>
      <c r="J19" s="28">
        <f t="shared" si="0"/>
        <v>0.15108961558072079</v>
      </c>
    </row>
    <row r="20" spans="1:10" ht="15" thickTop="1" x14ac:dyDescent="0.35"/>
    <row r="22" spans="1:10" x14ac:dyDescent="0.35">
      <c r="A22" s="11" t="s">
        <v>15</v>
      </c>
    </row>
    <row r="24" spans="1:10" ht="22.9" customHeight="1" x14ac:dyDescent="0.35">
      <c r="A24" s="46">
        <v>1</v>
      </c>
      <c r="B24" s="47" t="s">
        <v>16</v>
      </c>
    </row>
    <row r="25" spans="1:10" ht="30" customHeight="1" x14ac:dyDescent="0.35">
      <c r="A25" s="46">
        <v>2</v>
      </c>
      <c r="B25" s="49" t="s">
        <v>17</v>
      </c>
      <c r="C25" s="49"/>
      <c r="D25" s="49"/>
      <c r="E25" s="49"/>
      <c r="F25" s="49"/>
      <c r="G25" s="49"/>
      <c r="H25" s="49"/>
      <c r="I25" s="49"/>
    </row>
    <row r="26" spans="1:10" x14ac:dyDescent="0.35">
      <c r="A26" s="48"/>
    </row>
    <row r="27" spans="1:10" ht="27.65" customHeight="1" x14ac:dyDescent="0.35">
      <c r="A27" s="46">
        <v>3</v>
      </c>
      <c r="B27" s="49" t="s">
        <v>18</v>
      </c>
      <c r="C27" s="49"/>
      <c r="D27" s="49"/>
      <c r="E27" s="49"/>
      <c r="F27" s="49"/>
      <c r="G27" s="49"/>
      <c r="H27" s="49"/>
      <c r="I27" s="49"/>
    </row>
    <row r="28" spans="1:10" x14ac:dyDescent="0.35">
      <c r="A28" s="48"/>
    </row>
    <row r="29" spans="1:10" ht="30.65" customHeight="1" x14ac:dyDescent="0.35">
      <c r="A29" s="46">
        <v>4</v>
      </c>
      <c r="B29" s="49" t="s">
        <v>19</v>
      </c>
      <c r="C29" s="49"/>
      <c r="D29" s="49"/>
      <c r="E29" s="49"/>
      <c r="F29" s="49"/>
      <c r="G29" s="49"/>
      <c r="H29" s="49"/>
      <c r="I29" s="49"/>
    </row>
    <row r="30" spans="1:10" x14ac:dyDescent="0.35">
      <c r="A30" s="46"/>
    </row>
    <row r="31" spans="1:10" ht="36" customHeight="1" x14ac:dyDescent="0.35">
      <c r="A31" s="46">
        <v>5</v>
      </c>
      <c r="B31" s="49" t="s">
        <v>20</v>
      </c>
      <c r="C31" s="49"/>
      <c r="D31" s="49"/>
      <c r="E31" s="49"/>
      <c r="F31" s="49"/>
      <c r="G31" s="49"/>
      <c r="H31" s="49"/>
      <c r="I31" s="49"/>
    </row>
    <row r="32" spans="1:10" ht="38.5" customHeight="1" x14ac:dyDescent="0.35">
      <c r="A32" s="46">
        <v>6</v>
      </c>
      <c r="B32" s="49" t="s">
        <v>21</v>
      </c>
      <c r="C32" s="49"/>
      <c r="D32" s="49"/>
      <c r="E32" s="49"/>
      <c r="F32" s="49"/>
      <c r="G32" s="49"/>
      <c r="H32" s="49"/>
      <c r="I32" s="49"/>
    </row>
    <row r="33" spans="1:1" x14ac:dyDescent="0.35">
      <c r="A33" s="48"/>
    </row>
    <row r="34" spans="1:1" x14ac:dyDescent="0.35">
      <c r="A34" s="48"/>
    </row>
    <row r="35" spans="1:1" x14ac:dyDescent="0.35">
      <c r="A35" s="48"/>
    </row>
    <row r="36" spans="1:1" x14ac:dyDescent="0.35">
      <c r="A36" s="48"/>
    </row>
    <row r="37" spans="1:1" x14ac:dyDescent="0.35">
      <c r="A37" s="48"/>
    </row>
    <row r="38" spans="1:1" x14ac:dyDescent="0.35">
      <c r="A38" s="48"/>
    </row>
    <row r="39" spans="1:1" x14ac:dyDescent="0.35">
      <c r="A39" s="48"/>
    </row>
    <row r="40" spans="1:1" x14ac:dyDescent="0.35">
      <c r="A40" s="48"/>
    </row>
    <row r="41" spans="1:1" x14ac:dyDescent="0.35">
      <c r="A41" s="48"/>
    </row>
    <row r="42" spans="1:1" x14ac:dyDescent="0.35">
      <c r="A42" s="48"/>
    </row>
    <row r="43" spans="1:1" x14ac:dyDescent="0.35">
      <c r="A43" s="48"/>
    </row>
    <row r="44" spans="1:1" x14ac:dyDescent="0.35">
      <c r="A44" s="48"/>
    </row>
    <row r="45" spans="1:1" x14ac:dyDescent="0.35">
      <c r="A45" s="48"/>
    </row>
    <row r="46" spans="1:1" x14ac:dyDescent="0.35">
      <c r="A46" s="48"/>
    </row>
    <row r="47" spans="1:1" x14ac:dyDescent="0.35">
      <c r="A47" s="48"/>
    </row>
    <row r="48" spans="1:1" x14ac:dyDescent="0.35">
      <c r="A48" s="48"/>
    </row>
    <row r="49" spans="1:1" x14ac:dyDescent="0.35">
      <c r="A49" s="48"/>
    </row>
    <row r="50" spans="1:1" x14ac:dyDescent="0.35">
      <c r="A50" s="48"/>
    </row>
    <row r="51" spans="1:1" x14ac:dyDescent="0.35">
      <c r="A51" s="48"/>
    </row>
    <row r="52" spans="1:1" x14ac:dyDescent="0.35">
      <c r="A52" s="48"/>
    </row>
    <row r="53" spans="1:1" x14ac:dyDescent="0.35">
      <c r="A53" s="48"/>
    </row>
    <row r="54" spans="1:1" x14ac:dyDescent="0.35">
      <c r="A54" s="48"/>
    </row>
    <row r="55" spans="1:1" x14ac:dyDescent="0.35">
      <c r="A55" s="48"/>
    </row>
    <row r="56" spans="1:1" x14ac:dyDescent="0.35">
      <c r="A56" s="48"/>
    </row>
    <row r="57" spans="1:1" x14ac:dyDescent="0.35">
      <c r="A57" s="48"/>
    </row>
    <row r="58" spans="1:1" x14ac:dyDescent="0.35">
      <c r="A58" s="48"/>
    </row>
  </sheetData>
  <mergeCells count="5">
    <mergeCell ref="B25:I25"/>
    <mergeCell ref="B27:I27"/>
    <mergeCell ref="B29:I29"/>
    <mergeCell ref="B31:I31"/>
    <mergeCell ref="B32:I32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2B32D-011B-4CB4-A8DE-BB67F48D79E2}">
  <dimension ref="A1:I33"/>
  <sheetViews>
    <sheetView workbookViewId="0">
      <selection activeCell="P17" sqref="P17"/>
    </sheetView>
  </sheetViews>
  <sheetFormatPr defaultRowHeight="14.5" x14ac:dyDescent="0.35"/>
  <cols>
    <col min="6" max="6" width="15.1796875" customWidth="1"/>
  </cols>
  <sheetData>
    <row r="1" spans="1:9" ht="18.5" x14ac:dyDescent="0.45">
      <c r="A1" s="50"/>
      <c r="B1" s="52"/>
      <c r="C1" s="52"/>
      <c r="D1" s="52"/>
      <c r="E1" s="52"/>
      <c r="F1" s="52"/>
      <c r="G1" s="52"/>
      <c r="H1" s="52"/>
      <c r="I1" s="54"/>
    </row>
    <row r="2" spans="1:9" x14ac:dyDescent="0.35">
      <c r="A2" s="51"/>
      <c r="B2" s="51"/>
      <c r="C2" s="51"/>
      <c r="D2" s="87"/>
      <c r="E2" s="87"/>
      <c r="F2" s="51"/>
      <c r="G2" s="51"/>
      <c r="H2" s="87"/>
      <c r="I2" s="87"/>
    </row>
    <row r="3" spans="1:9" x14ac:dyDescent="0.35">
      <c r="A3" s="55" t="s">
        <v>22</v>
      </c>
      <c r="B3" s="51"/>
      <c r="C3" s="51"/>
      <c r="D3" s="87"/>
      <c r="E3" s="87"/>
      <c r="F3" s="51"/>
      <c r="G3" s="51"/>
      <c r="H3" s="87"/>
      <c r="I3" s="87"/>
    </row>
    <row r="4" spans="1:9" x14ac:dyDescent="0.35">
      <c r="A4" s="56">
        <v>3127009</v>
      </c>
      <c r="B4" s="51"/>
      <c r="C4" s="51"/>
      <c r="D4" s="87"/>
      <c r="E4" s="87"/>
      <c r="F4" s="51"/>
      <c r="G4" s="51"/>
      <c r="H4" s="87"/>
      <c r="I4" s="87"/>
    </row>
    <row r="5" spans="1:9" x14ac:dyDescent="0.35">
      <c r="A5" s="56"/>
      <c r="B5" s="51"/>
      <c r="C5" s="51"/>
      <c r="D5" s="88"/>
      <c r="E5" s="88"/>
      <c r="F5" s="51"/>
      <c r="G5" s="51"/>
      <c r="H5" s="88"/>
      <c r="I5" s="88"/>
    </row>
    <row r="6" spans="1:9" ht="16" thickBot="1" x14ac:dyDescent="0.4">
      <c r="A6" s="57"/>
      <c r="B6" s="58" t="s">
        <v>4</v>
      </c>
      <c r="C6" s="58" t="s">
        <v>5</v>
      </c>
      <c r="D6" s="59"/>
      <c r="E6" s="60" t="s">
        <v>6</v>
      </c>
      <c r="F6" s="60" t="s">
        <v>7</v>
      </c>
      <c r="G6" s="61" t="s">
        <v>8</v>
      </c>
      <c r="H6" s="62"/>
      <c r="I6" s="63"/>
    </row>
    <row r="7" spans="1:9" ht="16" thickBot="1" x14ac:dyDescent="0.4">
      <c r="A7" s="64" t="s">
        <v>9</v>
      </c>
      <c r="B7" s="65">
        <v>190</v>
      </c>
      <c r="C7" s="65">
        <v>190</v>
      </c>
      <c r="D7" s="66"/>
      <c r="E7" s="67">
        <v>1900000</v>
      </c>
      <c r="F7" s="68">
        <v>1900000</v>
      </c>
      <c r="G7" s="69" t="s">
        <v>23</v>
      </c>
      <c r="H7" s="70">
        <v>0</v>
      </c>
      <c r="I7" s="71">
        <v>0</v>
      </c>
    </row>
    <row r="8" spans="1:9" ht="16" thickBot="1" x14ac:dyDescent="0.4">
      <c r="A8" s="64"/>
      <c r="B8" s="65"/>
      <c r="C8" s="65"/>
      <c r="D8" s="66"/>
      <c r="E8" s="65"/>
      <c r="F8" s="72"/>
      <c r="G8" s="69"/>
      <c r="H8" s="73"/>
      <c r="I8" s="71">
        <v>0</v>
      </c>
    </row>
    <row r="9" spans="1:9" ht="16" thickBot="1" x14ac:dyDescent="0.4">
      <c r="A9" s="64" t="s">
        <v>10</v>
      </c>
      <c r="B9" s="65"/>
      <c r="C9" s="65"/>
      <c r="D9" s="66"/>
      <c r="E9" s="67">
        <v>4092400</v>
      </c>
      <c r="F9" s="68">
        <v>4455400</v>
      </c>
      <c r="G9" s="74">
        <v>363000</v>
      </c>
      <c r="H9" s="70">
        <v>0.09</v>
      </c>
      <c r="I9" s="71">
        <v>8.8701006999999998E-2</v>
      </c>
    </row>
    <row r="10" spans="1:9" ht="16" thickBot="1" x14ac:dyDescent="0.4">
      <c r="A10" s="64"/>
      <c r="B10" s="65"/>
      <c r="C10" s="65"/>
      <c r="D10" s="66"/>
      <c r="E10" s="75"/>
      <c r="F10" s="76"/>
      <c r="G10" s="77"/>
      <c r="H10" s="73"/>
      <c r="I10" s="71">
        <v>0</v>
      </c>
    </row>
    <row r="11" spans="1:9" ht="16" thickBot="1" x14ac:dyDescent="0.4">
      <c r="A11" s="64"/>
      <c r="B11" s="65"/>
      <c r="C11" s="65"/>
      <c r="D11" s="66"/>
      <c r="E11" s="78">
        <v>5992400</v>
      </c>
      <c r="F11" s="79">
        <v>6355400</v>
      </c>
      <c r="G11" s="80">
        <v>363000</v>
      </c>
      <c r="H11" s="70">
        <v>0.06</v>
      </c>
      <c r="I11" s="71">
        <v>6.0576731000000002E-2</v>
      </c>
    </row>
    <row r="12" spans="1:9" ht="16" thickBot="1" x14ac:dyDescent="0.4">
      <c r="A12" s="64"/>
      <c r="B12" s="65"/>
      <c r="C12" s="65"/>
      <c r="D12" s="66"/>
      <c r="E12" s="65"/>
      <c r="F12" s="72"/>
      <c r="G12" s="69"/>
      <c r="H12" s="73"/>
      <c r="I12" s="71">
        <v>0</v>
      </c>
    </row>
    <row r="13" spans="1:9" ht="16" thickBot="1" x14ac:dyDescent="0.4">
      <c r="A13" s="64" t="s">
        <v>11</v>
      </c>
      <c r="B13" s="65"/>
      <c r="C13" s="65"/>
      <c r="D13" s="66"/>
      <c r="E13" s="67">
        <v>139519</v>
      </c>
      <c r="F13" s="68">
        <v>220463</v>
      </c>
      <c r="G13" s="74">
        <v>80944</v>
      </c>
      <c r="H13" s="70">
        <v>0.57999999999999996</v>
      </c>
      <c r="I13" s="71">
        <v>0.58016345999999996</v>
      </c>
    </row>
    <row r="14" spans="1:9" ht="16" thickBot="1" x14ac:dyDescent="0.4">
      <c r="A14" s="64"/>
      <c r="B14" s="65"/>
      <c r="C14" s="65"/>
      <c r="D14" s="66"/>
      <c r="E14" s="65"/>
      <c r="F14" s="72"/>
      <c r="G14" s="69"/>
      <c r="H14" s="73"/>
      <c r="I14" s="71">
        <v>0</v>
      </c>
    </row>
    <row r="15" spans="1:9" ht="16" thickBot="1" x14ac:dyDescent="0.4">
      <c r="A15" s="64" t="s">
        <v>12</v>
      </c>
      <c r="B15" s="65"/>
      <c r="C15" s="65"/>
      <c r="D15" s="66"/>
      <c r="E15" s="67">
        <v>220400</v>
      </c>
      <c r="F15" s="68">
        <v>220400</v>
      </c>
      <c r="G15" s="69" t="s">
        <v>23</v>
      </c>
      <c r="H15" s="70">
        <v>0</v>
      </c>
      <c r="I15" s="71">
        <v>0</v>
      </c>
    </row>
    <row r="16" spans="1:9" ht="16" thickBot="1" x14ac:dyDescent="0.4">
      <c r="A16" s="64"/>
      <c r="B16" s="65"/>
      <c r="C16" s="65"/>
      <c r="D16" s="66"/>
      <c r="E16" s="65"/>
      <c r="F16" s="72"/>
      <c r="G16" s="69"/>
      <c r="H16" s="73"/>
      <c r="I16" s="71">
        <v>0</v>
      </c>
    </row>
    <row r="17" spans="1:9" ht="16" thickBot="1" x14ac:dyDescent="0.4">
      <c r="A17" s="64" t="s">
        <v>13</v>
      </c>
      <c r="B17" s="65"/>
      <c r="C17" s="65"/>
      <c r="D17" s="66"/>
      <c r="E17" s="65"/>
      <c r="F17" s="68">
        <v>145288</v>
      </c>
      <c r="G17" s="69"/>
      <c r="H17" s="73"/>
      <c r="I17" s="71"/>
    </row>
    <row r="18" spans="1:9" ht="16" thickBot="1" x14ac:dyDescent="0.4">
      <c r="A18" s="64"/>
      <c r="B18" s="65"/>
      <c r="C18" s="65"/>
      <c r="D18" s="66"/>
      <c r="E18" s="65"/>
      <c r="F18" s="72"/>
      <c r="G18" s="69"/>
      <c r="H18" s="73"/>
      <c r="I18" s="71">
        <v>0</v>
      </c>
    </row>
    <row r="19" spans="1:9" ht="16" thickBot="1" x14ac:dyDescent="0.4">
      <c r="A19" s="81" t="s">
        <v>24</v>
      </c>
      <c r="B19" s="65"/>
      <c r="C19" s="65"/>
      <c r="D19" s="82"/>
      <c r="E19" s="83">
        <v>6352319</v>
      </c>
      <c r="F19" s="84">
        <v>6941550</v>
      </c>
      <c r="G19" s="85">
        <v>443944</v>
      </c>
      <c r="H19" s="70">
        <v>7.0000000000000007E-2</v>
      </c>
      <c r="I19" s="71">
        <v>6.9886882999999997E-2</v>
      </c>
    </row>
    <row r="20" spans="1:9" ht="15" thickTop="1" x14ac:dyDescent="0.35">
      <c r="A20" s="51"/>
      <c r="B20" s="51"/>
      <c r="C20" s="51"/>
      <c r="D20" s="87"/>
      <c r="E20" s="87"/>
      <c r="F20" s="51"/>
      <c r="G20" s="51"/>
      <c r="H20" s="89"/>
      <c r="I20" s="89"/>
    </row>
    <row r="21" spans="1:9" x14ac:dyDescent="0.35">
      <c r="A21" s="51"/>
      <c r="B21" s="51"/>
      <c r="C21" s="51"/>
      <c r="D21" s="87"/>
      <c r="E21" s="87"/>
      <c r="F21" s="51"/>
      <c r="G21" s="51"/>
      <c r="H21" s="87"/>
      <c r="I21" s="87"/>
    </row>
    <row r="22" spans="1:9" x14ac:dyDescent="0.35">
      <c r="A22" s="51"/>
      <c r="B22" s="51"/>
      <c r="C22" s="51"/>
      <c r="D22" s="87"/>
      <c r="E22" s="87"/>
      <c r="F22" s="51"/>
      <c r="G22" s="51"/>
      <c r="H22" s="87"/>
      <c r="I22" s="87"/>
    </row>
    <row r="23" spans="1:9" x14ac:dyDescent="0.35">
      <c r="A23" s="51"/>
      <c r="B23" s="51"/>
      <c r="C23" s="51"/>
      <c r="D23" s="87"/>
      <c r="E23" s="87"/>
      <c r="F23" s="51"/>
      <c r="G23" s="51"/>
      <c r="H23" s="87"/>
      <c r="I23" s="87"/>
    </row>
    <row r="24" spans="1:9" x14ac:dyDescent="0.35">
      <c r="A24" s="86" t="s">
        <v>16</v>
      </c>
      <c r="B24" s="51"/>
      <c r="C24" s="51"/>
      <c r="D24" s="87"/>
      <c r="E24" s="87"/>
      <c r="F24" s="51"/>
      <c r="G24" s="51"/>
      <c r="H24" s="87"/>
      <c r="I24" s="87"/>
    </row>
    <row r="25" spans="1:9" ht="29" customHeight="1" x14ac:dyDescent="0.35">
      <c r="A25" s="90" t="s">
        <v>25</v>
      </c>
      <c r="B25" s="90"/>
      <c r="C25" s="90"/>
      <c r="D25" s="90"/>
      <c r="E25" s="90"/>
      <c r="F25" s="90"/>
      <c r="G25" s="90"/>
      <c r="H25" s="90"/>
      <c r="I25" s="91"/>
    </row>
    <row r="26" spans="1:9" ht="14.5" customHeight="1" x14ac:dyDescent="0.35">
      <c r="A26" s="90" t="s">
        <v>26</v>
      </c>
      <c r="B26" s="90"/>
      <c r="C26" s="90"/>
      <c r="D26" s="90"/>
      <c r="E26" s="90"/>
      <c r="F26" s="90"/>
      <c r="G26" s="90"/>
      <c r="H26" s="90"/>
      <c r="I26" s="91"/>
    </row>
    <row r="27" spans="1:9" x14ac:dyDescent="0.35">
      <c r="A27" s="51"/>
      <c r="B27" s="51"/>
      <c r="C27" s="51"/>
      <c r="D27" s="87"/>
      <c r="E27" s="87"/>
      <c r="F27" s="51"/>
      <c r="G27" s="51"/>
      <c r="H27" s="87"/>
      <c r="I27" s="87"/>
    </row>
    <row r="28" spans="1:9" ht="14.5" customHeight="1" x14ac:dyDescent="0.35">
      <c r="A28" s="90" t="s">
        <v>18</v>
      </c>
      <c r="B28" s="90"/>
      <c r="C28" s="90"/>
      <c r="D28" s="90"/>
      <c r="E28" s="90"/>
      <c r="F28" s="90"/>
      <c r="G28" s="90"/>
      <c r="H28" s="90"/>
      <c r="I28" s="53"/>
    </row>
    <row r="29" spans="1:9" x14ac:dyDescent="0.35">
      <c r="A29" s="51"/>
      <c r="B29" s="51"/>
      <c r="C29" s="51"/>
      <c r="D29" s="87"/>
      <c r="E29" s="87"/>
      <c r="F29" s="51"/>
      <c r="G29" s="51"/>
      <c r="H29" s="87"/>
      <c r="I29" s="87"/>
    </row>
    <row r="30" spans="1:9" ht="29" customHeight="1" x14ac:dyDescent="0.35">
      <c r="A30" s="90" t="s">
        <v>19</v>
      </c>
      <c r="B30" s="90"/>
      <c r="C30" s="90"/>
      <c r="D30" s="90"/>
      <c r="E30" s="90"/>
      <c r="F30" s="90"/>
      <c r="G30" s="90"/>
      <c r="H30" s="90"/>
      <c r="I30" s="53"/>
    </row>
    <row r="31" spans="1:9" x14ac:dyDescent="0.35">
      <c r="A31" s="51"/>
      <c r="B31" s="51"/>
      <c r="C31" s="51"/>
      <c r="D31" s="87"/>
      <c r="E31" s="87"/>
      <c r="F31" s="51"/>
      <c r="G31" s="51"/>
      <c r="H31" s="87"/>
      <c r="I31" s="87"/>
    </row>
    <row r="32" spans="1:9" ht="29" customHeight="1" x14ac:dyDescent="0.35">
      <c r="A32" s="90" t="s">
        <v>20</v>
      </c>
      <c r="B32" s="90"/>
      <c r="C32" s="90"/>
      <c r="D32" s="90"/>
      <c r="E32" s="90"/>
      <c r="F32" s="90"/>
      <c r="G32" s="90"/>
      <c r="H32" s="90"/>
      <c r="I32" s="53"/>
    </row>
    <row r="33" spans="1:9" ht="29" customHeight="1" x14ac:dyDescent="0.35">
      <c r="A33" s="90" t="s">
        <v>21</v>
      </c>
      <c r="B33" s="90"/>
      <c r="C33" s="90"/>
      <c r="D33" s="90"/>
      <c r="E33" s="90"/>
      <c r="F33" s="90"/>
      <c r="G33" s="90"/>
      <c r="H33" s="90"/>
      <c r="I33" s="53"/>
    </row>
  </sheetData>
  <mergeCells count="31">
    <mergeCell ref="A33:H33"/>
    <mergeCell ref="D29:E29"/>
    <mergeCell ref="H29:I29"/>
    <mergeCell ref="A30:H30"/>
    <mergeCell ref="D31:E31"/>
    <mergeCell ref="H31:I31"/>
    <mergeCell ref="A32:H32"/>
    <mergeCell ref="A25:H25"/>
    <mergeCell ref="A26:H26"/>
    <mergeCell ref="I25:I26"/>
    <mergeCell ref="D27:E27"/>
    <mergeCell ref="H27:I27"/>
    <mergeCell ref="A28:H28"/>
    <mergeCell ref="D22:E22"/>
    <mergeCell ref="H22:I22"/>
    <mergeCell ref="D23:E23"/>
    <mergeCell ref="H23:I23"/>
    <mergeCell ref="D24:E24"/>
    <mergeCell ref="H24:I24"/>
    <mergeCell ref="D5:E5"/>
    <mergeCell ref="H5:I5"/>
    <mergeCell ref="D20:E20"/>
    <mergeCell ref="H20:I20"/>
    <mergeCell ref="D21:E21"/>
    <mergeCell ref="H21:I21"/>
    <mergeCell ref="D2:E2"/>
    <mergeCell ref="H2:I2"/>
    <mergeCell ref="D3:E3"/>
    <mergeCell ref="H3:I3"/>
    <mergeCell ref="D4:E4"/>
    <mergeCell ref="H4:I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917BF2E65A01458C8572B710C39C45" ma:contentTypeVersion="19" ma:contentTypeDescription="Create a new document." ma:contentTypeScope="" ma:versionID="3b0db50d01dc209ce58ea8cf55eaf2de">
  <xsd:schema xmlns:xsd="http://www.w3.org/2001/XMLSchema" xmlns:xs="http://www.w3.org/2001/XMLSchema" xmlns:p="http://schemas.microsoft.com/office/2006/metadata/properties" xmlns:ns2="962316f4-5d4e-44a8-a5ef-32b9ccfcf81e" xmlns:ns3="bbfdf82c-52d2-4d4d-96ea-a7a5fb009161" targetNamespace="http://schemas.microsoft.com/office/2006/metadata/properties" ma:root="true" ma:fieldsID="8ca934a499e0e41166d0ab8b8de97da5" ns2:_="" ns3:_="">
    <xsd:import namespace="962316f4-5d4e-44a8-a5ef-32b9ccfcf81e"/>
    <xsd:import namespace="bbfdf82c-52d2-4d4d-96ea-a7a5fb00916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Order0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316f4-5d4e-44a8-a5ef-32b9ccfcf8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359590d-4980-4a2f-aed4-1319437f1000}" ma:internalName="TaxCatchAll" ma:showField="CatchAllData" ma:web="962316f4-5d4e-44a8-a5ef-32b9ccfcf8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fdf82c-52d2-4d4d-96ea-a7a5fb0091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75d32d0-dd38-4d2f-b4b0-3860cb1feb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Order0" ma:index="24" nillable="true" ma:displayName="Order" ma:format="Dropdown" ma:internalName="Order0" ma:percentage="FALSE">
      <xsd:simpleType>
        <xsd:restriction base="dms:Number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0 xmlns="bbfdf82c-52d2-4d4d-96ea-a7a5fb009161" xsi:nil="true"/>
    <lcf76f155ced4ddcb4097134ff3c332f xmlns="bbfdf82c-52d2-4d4d-96ea-a7a5fb009161">
      <Terms xmlns="http://schemas.microsoft.com/office/infopath/2007/PartnerControls"/>
    </lcf76f155ced4ddcb4097134ff3c332f>
    <TaxCatchAll xmlns="962316f4-5d4e-44a8-a5ef-32b9ccfcf81e" xsi:nil="true"/>
  </documentManagement>
</p:properties>
</file>

<file path=customXml/itemProps1.xml><?xml version="1.0" encoding="utf-8"?>
<ds:datastoreItem xmlns:ds="http://schemas.openxmlformats.org/officeDocument/2006/customXml" ds:itemID="{77C3284D-D8F5-4C6C-A30C-4D380A5E2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2316f4-5d4e-44a8-a5ef-32b9ccfcf81e"/>
    <ds:schemaRef ds:uri="bbfdf82c-52d2-4d4d-96ea-a7a5fb0091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D6508B-99FD-4609-BD1E-DFD515EABD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D186AB-6C38-45BC-932A-DC9439178D10}">
  <ds:schemaRefs>
    <ds:schemaRef ds:uri="http://schemas.microsoft.com/office/2006/metadata/properties"/>
    <ds:schemaRef ds:uri="http://schemas.microsoft.com/office/infopath/2007/PartnerControls"/>
    <ds:schemaRef ds:uri="bbfdf82c-52d2-4d4d-96ea-a7a5fb009161"/>
    <ds:schemaRef ds:uri="962316f4-5d4e-44a8-a5ef-32b9ccfcf8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Meadow</vt:lpstr>
      <vt:lpstr>Hedgewood</vt:lpstr>
      <vt:lpstr>Meadow!Print_Area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Ndenko Asong</dc:creator>
  <cp:keywords/>
  <dc:description/>
  <cp:lastModifiedBy>Steve Denbeigh</cp:lastModifiedBy>
  <cp:revision/>
  <dcterms:created xsi:type="dcterms:W3CDTF">2024-03-21T19:54:43Z</dcterms:created>
  <dcterms:modified xsi:type="dcterms:W3CDTF">2025-05-20T10:37:38Z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8edf35-91ea-44e1-afab-38c462b39a0c_Enabled">
    <vt:lpwstr>true</vt:lpwstr>
  </property>
  <property fmtid="{D5CDD505-2E9C-101B-9397-08002B2CF9AE}" pid="3" name="MSIP_Label_7a8edf35-91ea-44e1-afab-38c462b39a0c_SetDate">
    <vt:lpwstr>2024-03-21T19:54:53Z</vt:lpwstr>
  </property>
  <property fmtid="{D5CDD505-2E9C-101B-9397-08002B2CF9AE}" pid="4" name="MSIP_Label_7a8edf35-91ea-44e1-afab-38c462b39a0c_Method">
    <vt:lpwstr>Standard</vt:lpwstr>
  </property>
  <property fmtid="{D5CDD505-2E9C-101B-9397-08002B2CF9AE}" pid="5" name="MSIP_Label_7a8edf35-91ea-44e1-afab-38c462b39a0c_Name">
    <vt:lpwstr>Official</vt:lpwstr>
  </property>
  <property fmtid="{D5CDD505-2E9C-101B-9397-08002B2CF9AE}" pid="6" name="MSIP_Label_7a8edf35-91ea-44e1-afab-38c462b39a0c_SiteId">
    <vt:lpwstr>aaacb679-c381-48fb-b320-f9d581ee948f</vt:lpwstr>
  </property>
  <property fmtid="{D5CDD505-2E9C-101B-9397-08002B2CF9AE}" pid="7" name="MSIP_Label_7a8edf35-91ea-44e1-afab-38c462b39a0c_ActionId">
    <vt:lpwstr>a84b6aa8-32cc-4c64-b030-fd1681b3fc17</vt:lpwstr>
  </property>
  <property fmtid="{D5CDD505-2E9C-101B-9397-08002B2CF9AE}" pid="8" name="MSIP_Label_7a8edf35-91ea-44e1-afab-38c462b39a0c_ContentBits">
    <vt:lpwstr>0</vt:lpwstr>
  </property>
  <property fmtid="{D5CDD505-2E9C-101B-9397-08002B2CF9AE}" pid="9" name="ContentTypeId">
    <vt:lpwstr>0x010100CA917BF2E65A01458C8572B710C39C45</vt:lpwstr>
  </property>
  <property fmtid="{D5CDD505-2E9C-101B-9397-08002B2CF9AE}" pid="10" name="MediaServiceImageTags">
    <vt:lpwstr/>
  </property>
  <property fmtid="{D5CDD505-2E9C-101B-9397-08002B2CF9AE}" pid="11" name="SV_QUERY_LIST_4F35BF76-6C0D-4D9B-82B2-816C12CF3733">
    <vt:lpwstr>empty_477D106A-C0D6-4607-AEBD-E2C9D60EA279</vt:lpwstr>
  </property>
  <property fmtid="{D5CDD505-2E9C-101B-9397-08002B2CF9AE}" pid="12" name="SV_HIDDEN_GRID_QUERY_LIST_4F35BF76-6C0D-4D9B-82B2-816C12CF3733">
    <vt:lpwstr>empty_477D106A-C0D6-4607-AEBD-E2C9D60EA279</vt:lpwstr>
  </property>
</Properties>
</file>